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1.xml" ContentType="application/vnd.openxmlformats-officedocument.spreadsheetml.table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b08f381cbe40f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e5b5f4570ae340c5"/>
    <x:sheet xmlns:r="http://schemas.openxmlformats.org/officeDocument/2006/relationships" name="Scenario Planner" sheetId="2" r:id="Rb7592099fd7d490e"/>
    <x:sheet xmlns:r="http://schemas.openxmlformats.org/officeDocument/2006/relationships" name="Assumptions" sheetId="3" r:id="Rfae2cceff8df4d4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0.0000"/>
    <x:numFmt numFmtId="201" formatCode="0%"/>
    <x:numFmt numFmtId="202" formatCode="#,##0"/>
    <x:numFmt numFmtId="203" formatCode="$#,##0"/>
    <x:numFmt numFmtId="204" formatCode="$#,##0.00"/>
    <x:numFmt numFmtId="205" formatCode="0.0%"/>
  </x:numFmts>
  <x:fonts count="8">
    <x:font>
      <x:sz val="11"/>
      <x:name val="Carlito"/>
    </x:font>
    <x:font>
      <x:b/>
      <x:sz val="16"/>
      <x:color rgb="FFFFFF"/>
      <x:name val="Carlito"/>
    </x:font>
    <x:font>
      <x:b/>
      <x:sz val="11"/>
      <x:color rgb="071024"/>
      <x:name val="Carlito"/>
    </x:font>
    <x:font>
      <x:b/>
      <x:sz val="11"/>
      <x:color rgb="0B1020"/>
      <x:name val="Carlito"/>
    </x:font>
    <x:font>
      <x:b/>
      <x:sz val="18"/>
      <x:color rgb="FFFFFF"/>
      <x:name val="Carlito"/>
    </x:font>
    <x:font>
      <x:b/>
      <x:sz val="11"/>
      <x:name val="Carlito"/>
    </x:font>
    <x:font>
      <x:b/>
      <x:sz val="11"/>
      <x:color rgb="111827"/>
      <x:name val="Carlito"/>
    </x:font>
    <x:font>
      <x:b/>
      <x:sz val="11"/>
      <x:color rgb="FFFFFF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0B1020"/>
      </x:patternFill>
    </x:fill>
    <x:fill>
      <x:patternFill patternType="solid">
        <x:fgColor rgb="7C9CFF"/>
      </x:patternFill>
    </x:fill>
    <x:fill>
      <x:patternFill patternType="solid">
        <x:fgColor rgb="E0E7FF"/>
      </x:patternFill>
    </x:fill>
  </x:fills>
  <x:borders count="2">
    <x:border/>
    <x:border/>
  </x:borders>
  <x:cellStyleXfs count="1">
    <x:xf numFmtId="0" fontId="0" fillId="0" borderId="0"/>
  </x:cellStyleXfs>
  <x:cellXfs count="77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200" fontId="0" fillId="0" borderId="0" xfId="0" applyNumberFormat="1" applyFont="1" applyFill="1" applyBorder="1"/>
    <x:xf numFmtId="201" fontId="0" fillId="0" borderId="0" xfId="0" applyNumberFormat="1" applyFont="1" applyFill="1" applyBorder="1"/>
    <x:xf numFmtId="202" fontId="0" fillId="0" borderId="0" xfId="0" applyNumberFormat="1" applyFont="1" applyFill="1" applyBorder="1"/>
    <x:xf numFmtId="203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1" xfId="0" applyNumberFormat="1" applyFont="1" applyFill="1" applyBorder="1"/>
    <x:xf numFmtId="202" fontId="0" fillId="0" borderId="1" xfId="0" applyNumberFormat="1" applyFont="1" applyFill="1" applyBorder="1"/>
    <x:xf numFmtId="203" fontId="0" fillId="0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 vertical="center"/>
    </x:xf>
    <x:xf numFmtId="0" fontId="5" fillId="0" borderId="0" xfId="0" applyNumberFormat="1" applyFont="1" applyFill="1" applyBorder="1"/>
    <x:xf numFmtId="0" fontId="5" fillId="0" borderId="1" xfId="0" applyNumberFormat="1" applyFont="1" applyFill="1" applyBorder="1"/>
    <x:xf numFmtId="204" fontId="0" fillId="0" borderId="0" xfId="0" applyNumberFormat="1" applyFont="1" applyFill="1" applyBorder="1"/>
    <x:xf numFmtId="204" fontId="0" fillId="0" borderId="1" xfId="0" applyNumberFormat="1" applyFont="1" applyFill="1" applyBorder="1"/>
    <x:xf numFmtId="0" fontId="5" fillId="0" borderId="0" xfId="0" applyNumberFormat="1" applyFont="1" applyFill="1" applyBorder="1" applyAlignment="1">
      <x:alignment wrapText="1"/>
    </x:xf>
    <x:xf numFmtId="0" fontId="5" fillId="0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/>
    </x:xf>
    <x:xf numFmtId="0" fontId="5" fillId="0" borderId="0" xfId="0" applyNumberFormat="1" applyFont="1" applyFill="1" applyBorder="1" applyAlignment="1">
      <x:alignment vertical="center"/>
    </x:xf>
    <x:xf numFmtId="202" fontId="0" fillId="0" borderId="0" xfId="0" applyNumberFormat="1" applyFont="1" applyFill="1" applyBorder="1" applyAlignment="1">
      <x:alignment vertical="center"/>
    </x:xf>
    <x:xf numFmtId="0" fontId="5" fillId="0" borderId="0" xfId="0" applyNumberFormat="1" applyFont="1" applyFill="1" applyBorder="1" applyAlignment="1">
      <x:alignment vertical="center" wrapText="1"/>
    </x:xf>
    <x:xf numFmtId="0" fontId="0" fillId="0" borderId="0" xfId="0" applyNumberFormat="1" applyFont="1" applyFill="1" applyBorder="1" applyAlignment="1">
      <x:alignment vertical="center" wrapText="1"/>
    </x:xf>
    <x:xf numFmtId="204" fontId="0" fillId="0" borderId="0" xfId="0" applyNumberFormat="1" applyFont="1" applyFill="1" applyBorder="1" applyAlignment="1">
      <x:alignment vertical="center"/>
    </x:xf>
    <x:xf numFmtId="200" fontId="0" fillId="0" borderId="0" xfId="0" applyNumberFormat="1" applyFont="1" applyFill="1" applyBorder="1" applyAlignment="1">
      <x:alignment vertical="center"/>
    </x:xf>
    <x:xf numFmtId="201" fontId="0" fillId="0" borderId="0" xfId="0" applyNumberFormat="1" applyFont="1" applyFill="1" applyBorder="1" applyAlignment="1">
      <x:alignment vertical="center"/>
    </x:xf>
    <x:xf numFmtId="203" fontId="0" fillId="0" borderId="0" xfId="0" applyNumberFormat="1" applyFont="1" applyFill="1" applyBorder="1" applyAlignment="1">
      <x:alignment vertical="center"/>
    </x:xf>
    <x:xf numFmtId="0" fontId="0" fillId="0" borderId="1" xfId="0" applyNumberFormat="1" applyFont="1" applyFill="1" applyBorder="1" applyAlignment="1">
      <x:alignment vertical="center"/>
    </x:xf>
    <x:xf numFmtId="0" fontId="5" fillId="0" borderId="1" xfId="0" applyNumberFormat="1" applyFont="1" applyFill="1" applyBorder="1" applyAlignment="1">
      <x:alignment vertical="center"/>
    </x:xf>
    <x:xf numFmtId="202" fontId="0" fillId="0" borderId="1" xfId="0" applyNumberFormat="1" applyFont="1" applyFill="1" applyBorder="1" applyAlignment="1">
      <x:alignment vertical="center"/>
    </x:xf>
    <x:xf numFmtId="0" fontId="5" fillId="0" borderId="1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204" fontId="0" fillId="0" borderId="1" xfId="0" applyNumberFormat="1" applyFont="1" applyFill="1" applyBorder="1" applyAlignment="1">
      <x:alignment vertical="center"/>
    </x:xf>
    <x:xf numFmtId="200" fontId="0" fillId="0" borderId="1" xfId="0" applyNumberFormat="1" applyFont="1" applyFill="1" applyBorder="1" applyAlignment="1">
      <x:alignment vertical="center"/>
    </x:xf>
    <x:xf numFmtId="201" fontId="0" fillId="0" borderId="1" xfId="0" applyNumberFormat="1" applyFont="1" applyFill="1" applyBorder="1" applyAlignment="1">
      <x:alignment vertical="center"/>
    </x:xf>
    <x:xf numFmtId="203" fontId="0" fillId="0" borderId="1" xfId="0" applyNumberFormat="1" applyFont="1" applyFill="1" applyBorder="1" applyAlignment="1">
      <x:alignment vertical="center"/>
    </x:xf>
    <x:xf numFmtId="0" fontId="0" fillId="4" borderId="0" xfId="0" applyNumberFormat="1" applyFont="1" applyFill="1" applyBorder="1" applyAlignment="1">
      <x:alignment vertical="center"/>
    </x:xf>
    <x:xf numFmtId="0" fontId="6" fillId="4" borderId="0" xfId="0" applyNumberFormat="1" applyFont="1" applyFill="1" applyBorder="1" applyAlignment="1">
      <x:alignment vertical="center"/>
    </x:xf>
    <x:xf numFmtId="0" fontId="6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 applyAlignment="1">
      <x:alignment vertical="center"/>
    </x:xf>
    <x:xf numFmtId="0" fontId="6" fillId="4" borderId="1" xfId="0" applyNumberFormat="1" applyFont="1" applyFill="1" applyBorder="1" applyAlignment="1">
      <x:alignment vertical="center"/>
    </x:xf>
    <x:xf numFmtId="0" fontId="6" fillId="4" borderId="1" xfId="0" applyNumberFormat="1" applyFont="1" applyFill="1" applyBorder="1" applyAlignment="1">
      <x:alignment horizontal="center" vertical="center"/>
    </x:xf>
    <x:xf numFmtId="0" fontId="7" fillId="2" borderId="0" xfId="0" applyNumberFormat="1" applyFont="1" applyFill="1" applyBorder="1"/>
    <x:xf numFmtId="0" fontId="7" fillId="2" borderId="0" xfId="0" applyNumberFormat="1" applyFont="1" applyFill="1" applyBorder="1" applyAlignment="1">
      <x:alignment wrapText="1"/>
    </x:xf>
    <x:xf numFmtId="0" fontId="7" fillId="2" borderId="0" xfId="0" applyNumberFormat="1" applyFont="1" applyFill="1" applyBorder="1" applyAlignment="1">
      <x:alignment horizontal="center" wrapText="1"/>
    </x:xf>
    <x:xf numFmtId="0" fontId="7" fillId="2" borderId="0" xfId="0" applyNumberFormat="1" applyFont="1" applyFill="1" applyBorder="1" applyAlignment="1">
      <x:alignment horizontal="center" vertical="center" wrapText="1"/>
    </x:xf>
    <x:xf numFmtId="0" fontId="7" fillId="2" borderId="1" xfId="0" applyNumberFormat="1" applyFont="1" applyFill="1" applyBorder="1"/>
    <x:xf numFmtId="0" fontId="7" fillId="2" borderId="1" xfId="0" applyNumberFormat="1" applyFont="1" applyFill="1" applyBorder="1" applyAlignment="1">
      <x:alignment wrapText="1"/>
    </x:xf>
    <x:xf numFmtId="0" fontId="7" fillId="2" borderId="1" xfId="0" applyNumberFormat="1" applyFont="1" applyFill="1" applyBorder="1" applyAlignment="1">
      <x:alignment horizontal="center" wrapText="1"/>
    </x:xf>
    <x:xf numFmtId="0" fontId="7" fillId="2" borderId="1" xfId="0" applyNumberFormat="1" applyFont="1" applyFill="1" applyBorder="1" applyAlignment="1">
      <x:alignment horizontal="center" vertical="center" wrapText="1"/>
    </x:xf>
    <x:xf numFmtId="205" fontId="0" fillId="0" borderId="0" xfId="0" applyNumberFormat="1" applyFont="1" applyFill="1" applyBorder="1"/>
    <x:xf numFmtId="205" fontId="0" fillId="0" borderId="1" xfId="0" applyNumberFormat="1" applyFont="1" applyFill="1" applyBorder="1"/>
    <x:xf numFmtId="205" fontId="0" fillId="0" borderId="0" xfId="0" applyNumberFormat="1" applyFont="1" applyFill="1" applyBorder="1" applyAlignment="1">
      <x:alignment vertical="center"/>
    </x:xf>
  </x:cellXfs>
  <x:cellStyles count="1">
    <x:cellStyle name="Normal" xfId="0"/>
  </x:cellStyles>
  <x:dxfs count="2">
    <x:dxf>
      <x:font>
        <x:color rgb="991B1B"/>
      </x:font>
      <x:fill>
        <x:patternFill patternType="solid">
          <x:bgColor rgb="FECACA"/>
        </x:patternFill>
      </x:fill>
    </x:dxf>
    <x:dxf>
      <x:font>
        <x:color rgb="166534"/>
      </x:font>
      <x:fill>
        <x:patternFill patternType="solid">
          <x:bgColor rgb="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d8d7f2f06ff4e85" /><Relationship Type="http://schemas.openxmlformats.org/officeDocument/2006/relationships/theme" Target="/xl/theme/theme1.xml" Id="Re2d6014dfb7248ca" /><Relationship Type="http://schemas.openxmlformats.org/officeDocument/2006/relationships/sharedStrings" Target="/xl/sharedStrings.xml" Id="Rf5a82a3f49b84909" /><Relationship Type="http://schemas.openxmlformats.org/officeDocument/2006/relationships/worksheet" Target="/xl/worksheets/sheet1.xml" Id="Re5b5f4570ae340c5" /><Relationship Type="http://schemas.openxmlformats.org/officeDocument/2006/relationships/worksheet" Target="/xl/worksheets/sheet2.xml" Id="Rb7592099fd7d490e" /><Relationship Type="http://schemas.openxmlformats.org/officeDocument/2006/relationships/worksheet" Target="/xl/worksheets/sheet3.xml" Id="Rfae2cceff8df4d4f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09c3a84046e0405c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Estimated USD by Scenario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Series 1</c:v>
          </c:tx>
          <c:cat>
            <c:strLit>
              <c:ptCount val="1"/>
              <c:pt idx="0">
                <c:v>Item 1</c:v>
              </c:pt>
            </c:strLit>
          </c:cat>
          <c:val>
            <c:numLit>
              <c:formatCode/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8</xdr:row>
      <xdr:rowOff>0</xdr:rowOff>
    </xdr:from>
    <xdr:to>
      <xdr:col>8</xdr:col>
      <xdr:colOff>0</xdr:colOff>
      <xdr:row>25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9c3a84046e0405c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ScenarioPlannerTable" displayName="ScenarioPlannerTable" ref="A1:O6" headerRowCount="1">
  <x:tableColumns count="15">
    <x:tableColumn id="1" name="Scenario"/>
    <x:tableColumn id="2" name="Product Price (R$)"/>
    <x:tableColumn id="3" name="Monthly Buyers"/>
    <x:tableColumn id="4" name="Creator Share"/>
    <x:tableColumn id="5" name="DevEx Rate"/>
    <x:tableColumn id="6" name="Gross Robux"/>
    <x:tableColumn id="7" name="Earned Robux"/>
    <x:tableColumn id="8" name="Estimated USD"/>
    <x:tableColumn id="9" name="Monthly Cost"/>
    <x:tableColumn id="10" name="Target Profit"/>
    <x:tableColumn id="11" name="Revenue Target"/>
    <x:tableColumn id="12" name="Profit / Loss"/>
    <x:tableColumn id="13" name="Buyers to Break Even"/>
    <x:tableColumn id="14" name="Active Players Needed"/>
    <x:tableColumn id="15" name="Conversion Rat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4f788790217d4580" /><Relationship Type="http://schemas.openxmlformats.org/officeDocument/2006/relationships/table" Target="/xl/tables/table1.xml" Id="R595a6930fdc84658" /></Relationships>
</file>

<file path=xl/worksheets/sheet1.xml><?xml version="1.0" encoding="utf-8"?>
<x:worksheet xmlns:x="http://schemas.openxmlformats.org/spreadsheetml/2006/main">
  <x:sheetFormatPr defaultRowHeight="15"/>
  <x:cols>
    <x:col min="1" max="1" width="38.900001525878906" hidden="0" customWidth="1"/>
    <x:col min="2" max="2" width="6.460000038146973" hidden="0" customWidth="1"/>
    <x:col min="4" max="4" width="23.149999618530273" hidden="0" customWidth="1"/>
    <x:col min="5" max="5" width="42" hidden="0" customWidth="1"/>
    <x:col min="6" max="6" width="18" hidden="0" customWidth="1"/>
  </x:cols>
  <x:sheetData>
    <x:row r="1" ht="30" customHeight="1">
      <x:c r="A1" s="32" t="str">
        <x:v>Roblox Monetization Planner</x:v>
      </x:c>
      <x:c r="B1" s="42"/>
      <x:c r="C1" s="42"/>
      <x:c r="D1" s="42"/>
      <x:c r="E1" s="42"/>
      <x:c r="F1" s="42"/>
      <x:c r="G1" s="42"/>
      <x:c r="H1" s="42"/>
    </x:row>
    <x:row r="2">
      <x:c r="A2" s="42"/>
      <x:c r="B2" s="42"/>
      <x:c r="C2" s="42"/>
      <x:c r="D2" s="42"/>
      <x:c r="E2" s="42"/>
      <x:c r="F2" s="42"/>
      <x:c r="G2" s="42"/>
      <x:c r="H2" s="42"/>
    </x:row>
    <x:row r="3">
      <x:c r="A3" s="13" t="str">
        <x:v>Main Inputs</x:v>
      </x:c>
      <x:c r="B3" s="42" t="str"/>
      <x:c r="C3" s="42"/>
      <x:c r="D3" s="13" t="str">
        <x:v>Output</x:v>
      </x:c>
      <x:c r="E3" s="42" t="str">
        <x:v>Formula</x:v>
      </x:c>
      <x:c r="F3" s="42" t="str">
        <x:v>Result</x:v>
      </x:c>
      <x:c r="G3" s="42" t="str"/>
      <x:c r="H3" s="42" t="str"/>
    </x:row>
    <x:row r="4">
      <x:c r="A4" s="43" t="str">
        <x:v>Earned Robux</x:v>
      </x:c>
      <x:c r="B4" s="44" t="n">
        <x:v>100000</x:v>
      </x:c>
      <x:c r="C4" s="42"/>
      <x:c r="D4" s="45" t="str">
        <x:v>Normal DevEx USD</x:v>
      </x:c>
      <x:c r="E4" s="46" t="str">
        <x:v>Earned Robux × normal share × normal rate</x:v>
      </x:c>
      <x:c r="F4" s="47" t="n">
        <x:f>B4*(1-B6)*B5</x:f>
        <x:v>380</x:v>
      </x:c>
      <x:c r="G4" s="42" t="str"/>
      <x:c r="H4" s="42" t="str"/>
    </x:row>
    <x:row r="5">
      <x:c r="A5" s="43" t="str">
        <x:v>Normal DevEx Rate</x:v>
      </x:c>
      <x:c r="B5" s="48" t="n">
        <x:f>Assumptions!B4</x:f>
        <x:v>0.0038</x:v>
      </x:c>
      <x:c r="C5" s="42"/>
      <x:c r="D5" s="45" t="str">
        <x:v>US 18+ Eligible USD</x:v>
      </x:c>
      <x:c r="E5" s="46" t="str">
        <x:v>Earned Robux × eligible share × eligible rate</x:v>
      </x:c>
      <x:c r="F5" s="47" t="n">
        <x:f>B4*B6*B7</x:f>
        <x:v>0</x:v>
      </x:c>
      <x:c r="G5" s="42" t="str"/>
      <x:c r="H5" s="42" t="str"/>
    </x:row>
    <x:row r="6">
      <x:c r="A6" s="43" t="str">
        <x:v>US 18+ Eligible Share</x:v>
      </x:c>
      <x:c r="B6" s="49" t="n">
        <x:v>0</x:v>
      </x:c>
      <x:c r="C6" s="42"/>
      <x:c r="D6" s="45" t="str">
        <x:v>Estimated Total DevEx</x:v>
      </x:c>
      <x:c r="E6" s="46" t="str">
        <x:v>Normal USD + eligible USD</x:v>
      </x:c>
      <x:c r="F6" s="47" t="n">
        <x:f>F4+F5</x:f>
        <x:v>380</x:v>
      </x:c>
      <x:c r="G6" s="42" t="str"/>
      <x:c r="H6" s="42" t="str"/>
    </x:row>
    <x:row r="7">
      <x:c r="A7" s="43" t="str">
        <x:v>US 18+ DevEx Rate</x:v>
      </x:c>
      <x:c r="B7" s="48" t="n">
        <x:f>Assumptions!B5</x:f>
        <x:v>0.0054</x:v>
      </x:c>
      <x:c r="C7" s="42"/>
      <x:c r="D7" s="45" t="str">
        <x:v>Revenue Target</x:v>
      </x:c>
      <x:c r="E7" s="46" t="str">
        <x:v>Monthly costs + target profit</x:v>
      </x:c>
      <x:c r="F7" s="47" t="n">
        <x:f>B8+B9</x:f>
        <x:v>1800</x:v>
      </x:c>
      <x:c r="G7" s="42" t="str"/>
      <x:c r="H7" s="42" t="str"/>
    </x:row>
    <x:row r="8">
      <x:c r="A8" s="43" t="str">
        <x:v>Monthly Costs</x:v>
      </x:c>
      <x:c r="B8" s="50" t="n">
        <x:f>Assumptions!B10+Assumptions!B11</x:f>
        <x:v>800</x:v>
      </x:c>
      <x:c r="C8" s="42"/>
      <x:c r="D8" s="45" t="str">
        <x:v>Break-even Status</x:v>
      </x:c>
      <x:c r="E8" s="46" t="str">
        <x:v>Estimated DevEx - monthly costs</x:v>
      </x:c>
      <x:c r="F8" s="47" t="n">
        <x:f>F6-B8</x:f>
        <x:v>-420</x:v>
      </x:c>
      <x:c r="G8" s="42" t="str"/>
      <x:c r="H8" s="42" t="str"/>
    </x:row>
    <x:row r="9">
      <x:c r="A9" s="43" t="str">
        <x:v>Target Profit</x:v>
      </x:c>
      <x:c r="B9" s="50" t="n">
        <x:v>1000</x:v>
      </x:c>
      <x:c r="C9" s="42"/>
      <x:c r="D9" s="45" t="str">
        <x:v>Estimated Profit After Target</x:v>
      </x:c>
      <x:c r="E9" s="46" t="str">
        <x:v>Estimated DevEx - revenue target</x:v>
      </x:c>
      <x:c r="F9" s="47" t="n">
        <x:f>F6-F7</x:f>
        <x:v>-1420</x:v>
      </x:c>
      <x:c r="G9" s="42" t="str"/>
      <x:c r="H9" s="42" t="str"/>
    </x:row>
    <x:row r="10">
      <x:c r="A10" s="42"/>
      <x:c r="B10" s="42"/>
      <x:c r="C10" s="42"/>
      <x:c r="D10" s="42"/>
      <x:c r="E10" s="42"/>
      <x:c r="F10" s="42"/>
      <x:c r="G10" s="42"/>
      <x:c r="H10" s="42"/>
    </x:row>
    <x:row r="11">
      <x:c r="A11" s="42"/>
      <x:c r="B11" s="42"/>
      <x:c r="C11" s="42"/>
      <x:c r="D11" s="42"/>
      <x:c r="E11" s="42"/>
      <x:c r="F11" s="42"/>
      <x:c r="G11" s="42"/>
      <x:c r="H11" s="42"/>
    </x:row>
    <x:row r="12">
      <x:c r="A12" s="62" t="str">
        <x:v>Use the Scenario Planner sheet to compare multiple product prices, buyer counts, and costs.</x:v>
      </x:c>
      <x:c r="B12" s="42"/>
      <x:c r="C12" s="42"/>
      <x:c r="D12" s="42"/>
      <x:c r="E12" s="42"/>
      <x:c r="F12" s="42"/>
      <x:c r="G12" s="42"/>
      <x:c r="H12" s="42"/>
    </x:row>
  </x:sheetData>
  <x:mergeCells>
    <x:mergeCell ref="A1:H1"/>
    <x:mergeCell ref="A3:B3"/>
    <x:mergeCell ref="D3:H3"/>
    <x:mergeCell ref="A12:H12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4.670000076293945" hidden="0" customWidth="1"/>
    <x:col min="3" max="3" width="12.920000076293945" hidden="0" customWidth="1"/>
    <x:col min="4" max="4" width="11.170000076293945" hidden="0" customWidth="1"/>
    <x:col min="5" max="5" width="9.149999618530273" hidden="0" customWidth="1"/>
    <x:col min="6" max="6" width="10.09000015258789" hidden="0" customWidth="1"/>
    <x:col min="7" max="7" width="11.3100004196167" hidden="0" customWidth="1"/>
    <x:col min="8" max="8" width="11.979999542236328" hidden="0" customWidth="1"/>
    <x:col min="9" max="9" width="10.899999618530273" hidden="0" customWidth="1"/>
    <x:col min="10" max="10" width="9.960000038146973" hidden="0" customWidth="1"/>
    <x:col min="11" max="11" width="12.520000457763672" hidden="0" customWidth="1"/>
    <x:col min="12" max="12" width="9.6899995803833" hidden="0" customWidth="1"/>
    <x:col min="13" max="13" width="17.09000015258789" hidden="0" customWidth="1"/>
    <x:col min="14" max="14" width="18.170000076293945" hidden="0" customWidth="1"/>
    <x:col min="15" max="15" width="13.1899995803833" hidden="0" customWidth="1"/>
  </x:cols>
  <x:sheetData>
    <x:row r="1">
      <x:c r="A1" s="69" t="str">
        <x:v>Scenario</x:v>
      </x:c>
      <x:c r="B1" s="69" t="str">
        <x:v>Product Price (R$)</x:v>
      </x:c>
      <x:c r="C1" s="69" t="str">
        <x:v>Monthly Buyers</x:v>
      </x:c>
      <x:c r="D1" s="69" t="str">
        <x:v>Creator Share</x:v>
      </x:c>
      <x:c r="E1" s="69" t="str">
        <x:v>DevEx Rate</x:v>
      </x:c>
      <x:c r="F1" s="69" t="str">
        <x:v>Gross Robux</x:v>
      </x:c>
      <x:c r="G1" s="69" t="str">
        <x:v>Earned Robux</x:v>
      </x:c>
      <x:c r="H1" s="69" t="str">
        <x:v>Estimated USD</x:v>
      </x:c>
      <x:c r="I1" s="69" t="str">
        <x:v>Monthly Cost</x:v>
      </x:c>
      <x:c r="J1" s="69" t="str">
        <x:v>Target Profit</x:v>
      </x:c>
      <x:c r="K1" s="69" t="str">
        <x:v>Revenue Target</x:v>
      </x:c>
      <x:c r="L1" s="69" t="str">
        <x:v>Profit / Loss</x:v>
      </x:c>
      <x:c r="M1" s="69" t="str">
        <x:v>Buyers to Break Even</x:v>
      </x:c>
      <x:c r="N1" s="69" t="str">
        <x:v>Active Players Needed</x:v>
      </x:c>
      <x:c r="O1" s="69" t="str">
        <x:v>Conversion Rate</x:v>
      </x:c>
    </x:row>
    <x:row r="2">
      <x:c r="A2" s="43" t="str">
        <x:v>Starter Gamepass</x:v>
      </x:c>
      <x:c r="B2" s="44" t="n">
        <x:v>99</x:v>
      </x:c>
      <x:c r="C2" s="44" t="n">
        <x:v>1000</x:v>
      </x:c>
      <x:c r="D2" s="49" t="n">
        <x:f>Assumptions!B6</x:f>
        <x:v>0.7</x:v>
      </x:c>
      <x:c r="E2" s="48" t="n">
        <x:f>Assumptions!B4</x:f>
        <x:v>0.0038</x:v>
      </x:c>
      <x:c r="F2" s="44" t="n">
        <x:f>B2*C2</x:f>
        <x:v>99000</x:v>
      </x:c>
      <x:c r="G2" s="44" t="n">
        <x:f>F2*D2</x:f>
        <x:v>69300</x:v>
      </x:c>
      <x:c r="H2" s="47" t="n">
        <x:f>G2*E2</x:f>
        <x:v>263.34</x:v>
      </x:c>
      <x:c r="I2" s="47" t="n">
        <x:v>300</x:v>
      </x:c>
      <x:c r="J2" s="47" t="n">
        <x:v>500</x:v>
      </x:c>
      <x:c r="K2" s="47" t="n">
        <x:f>I2+J2</x:f>
        <x:v>800</x:v>
      </x:c>
      <x:c r="L2" s="47" t="n">
        <x:f>H2-K2</x:f>
        <x:v>-536.6600000000001</x:v>
      </x:c>
      <x:c r="M2" s="44" t="n">
        <x:f>IF(H2/C2&gt;0,ROUNDUP(I2/(H2/C2),0),0)</x:f>
        <x:v>1140</x:v>
      </x:c>
      <x:c r="N2" s="44" t="n">
        <x:f>IF(O2&gt;0,ROUNDUP(M2/O2,0),0)</x:f>
        <x:v>38000</x:v>
      </x:c>
      <x:c r="O2" s="76" t="n">
        <x:v>0.03</x:v>
      </x:c>
    </x:row>
    <x:row r="3">
      <x:c r="A3" s="43" t="str">
        <x:v>Core Gamepass</x:v>
      </x:c>
      <x:c r="B3" s="44" t="n">
        <x:v>299</x:v>
      </x:c>
      <x:c r="C3" s="44" t="n">
        <x:v>500</x:v>
      </x:c>
      <x:c r="D3" s="49" t="n">
        <x:f>Assumptions!B6</x:f>
        <x:v>0.7</x:v>
      </x:c>
      <x:c r="E3" s="48" t="n">
        <x:f>Assumptions!B4</x:f>
        <x:v>0.0038</x:v>
      </x:c>
      <x:c r="F3" s="44" t="n">
        <x:f>B3*C3</x:f>
        <x:v>149500</x:v>
      </x:c>
      <x:c r="G3" s="44" t="n">
        <x:f>F3*D3</x:f>
        <x:v>104650</x:v>
      </x:c>
      <x:c r="H3" s="47" t="n">
        <x:f>G3*E3</x:f>
        <x:v>397.67</x:v>
      </x:c>
      <x:c r="I3" s="47" t="n">
        <x:v>900</x:v>
      </x:c>
      <x:c r="J3" s="47" t="n">
        <x:v>1000</x:v>
      </x:c>
      <x:c r="K3" s="47" t="n">
        <x:f>I3+J3</x:f>
        <x:v>1900</x:v>
      </x:c>
      <x:c r="L3" s="47" t="n">
        <x:f>H3-K3</x:f>
        <x:v>-1502.33</x:v>
      </x:c>
      <x:c r="M3" s="44" t="n">
        <x:f>IF(H3/C3&gt;0,ROUNDUP(I3/(H3/C3),0),0)</x:f>
        <x:v>1132</x:v>
      </x:c>
      <x:c r="N3" s="44" t="n">
        <x:f>IF(O3&gt;0,ROUNDUP(M3/O3,0),0)</x:f>
        <x:v>37734</x:v>
      </x:c>
      <x:c r="O3" s="76" t="n">
        <x:v>0.03</x:v>
      </x:c>
    </x:row>
    <x:row r="4">
      <x:c r="A4" s="43" t="str">
        <x:v>Premium Bundle</x:v>
      </x:c>
      <x:c r="B4" s="44" t="n">
        <x:v>799</x:v>
      </x:c>
      <x:c r="C4" s="44" t="n">
        <x:v>180</x:v>
      </x:c>
      <x:c r="D4" s="49" t="n">
        <x:f>Assumptions!B6</x:f>
        <x:v>0.7</x:v>
      </x:c>
      <x:c r="E4" s="48" t="n">
        <x:f>Assumptions!B4</x:f>
        <x:v>0.0038</x:v>
      </x:c>
      <x:c r="F4" s="44" t="n">
        <x:f>B4*C4</x:f>
        <x:v>143820</x:v>
      </x:c>
      <x:c r="G4" s="44" t="n">
        <x:f>F4*D4</x:f>
        <x:v>100674</x:v>
      </x:c>
      <x:c r="H4" s="47" t="n">
        <x:f>G4*E4</x:f>
        <x:v>382.5612</x:v>
      </x:c>
      <x:c r="I4" s="47" t="n">
        <x:v>1200</x:v>
      </x:c>
      <x:c r="J4" s="47" t="n">
        <x:v>1500</x:v>
      </x:c>
      <x:c r="K4" s="47" t="n">
        <x:f>I4+J4</x:f>
        <x:v>2700</x:v>
      </x:c>
      <x:c r="L4" s="47" t="n">
        <x:f>H4-K4</x:f>
        <x:v>-2317.4388</x:v>
      </x:c>
      <x:c r="M4" s="44" t="n">
        <x:f>IF(H4/C4&gt;0,ROUNDUP(I4/(H4/C4),0),0)</x:f>
        <x:v>565</x:v>
      </x:c>
      <x:c r="N4" s="44" t="n">
        <x:f>IF(O4&gt;0,ROUNDUP(M4/O4,0),0)</x:f>
        <x:v>28250</x:v>
      </x:c>
      <x:c r="O4" s="76" t="n">
        <x:v>0.02</x:v>
      </x:c>
    </x:row>
    <x:row r="5">
      <x:c r="A5" s="43" t="str">
        <x:v>Low Price Volume</x:v>
      </x:c>
      <x:c r="B5" s="44" t="n">
        <x:v>49</x:v>
      </x:c>
      <x:c r="C5" s="44" t="n">
        <x:v>3000</x:v>
      </x:c>
      <x:c r="D5" s="49" t="n">
        <x:f>Assumptions!B6</x:f>
        <x:v>0.7</x:v>
      </x:c>
      <x:c r="E5" s="48" t="n">
        <x:f>Assumptions!B4</x:f>
        <x:v>0.0038</x:v>
      </x:c>
      <x:c r="F5" s="44" t="n">
        <x:f>B5*C5</x:f>
        <x:v>147000</x:v>
      </x:c>
      <x:c r="G5" s="44" t="n">
        <x:f>F5*D5</x:f>
        <x:v>102900</x:v>
      </x:c>
      <x:c r="H5" s="47" t="n">
        <x:f>G5*E5</x:f>
        <x:v>391.02</x:v>
      </x:c>
      <x:c r="I5" s="47" t="n">
        <x:v>600</x:v>
      </x:c>
      <x:c r="J5" s="47" t="n">
        <x:v>800</x:v>
      </x:c>
      <x:c r="K5" s="47" t="n">
        <x:f>I5+J5</x:f>
        <x:v>1400</x:v>
      </x:c>
      <x:c r="L5" s="47" t="n">
        <x:f>H5-K5</x:f>
        <x:v>-1008.98</x:v>
      </x:c>
      <x:c r="M5" s="44" t="n">
        <x:f>IF(H5/C5&gt;0,ROUNDUP(I5/(H5/C5),0),0)</x:f>
        <x:v>4604</x:v>
      </x:c>
      <x:c r="N5" s="44" t="n">
        <x:f>IF(O5&gt;0,ROUNDUP(M5/O5,0),0)</x:f>
        <x:v>115100</x:v>
      </x:c>
      <x:c r="O5" s="76" t="n">
        <x:v>0.04</x:v>
      </x:c>
    </x:row>
    <x:row r="6">
      <x:c r="A6" s="43" t="str">
        <x:v>VIP Offer</x:v>
      </x:c>
      <x:c r="B6" s="44" t="n">
        <x:v>499</x:v>
      </x:c>
      <x:c r="C6" s="44" t="n">
        <x:v>350</x:v>
      </x:c>
      <x:c r="D6" s="49" t="n">
        <x:f>Assumptions!B6</x:f>
        <x:v>0.7</x:v>
      </x:c>
      <x:c r="E6" s="48" t="n">
        <x:f>Assumptions!B4</x:f>
        <x:v>0.0038</x:v>
      </x:c>
      <x:c r="F6" s="44" t="n">
        <x:f>B6*C6</x:f>
        <x:v>174650</x:v>
      </x:c>
      <x:c r="G6" s="44" t="n">
        <x:f>F6*D6</x:f>
        <x:v>122254.99999999999</x:v>
      </x:c>
      <x:c r="H6" s="47" t="n">
        <x:f>G6*E6</x:f>
        <x:v>464.56899999999996</x:v>
      </x:c>
      <x:c r="I6" s="47" t="n">
        <x:v>750</x:v>
      </x:c>
      <x:c r="J6" s="47" t="n">
        <x:v>1000</x:v>
      </x:c>
      <x:c r="K6" s="47" t="n">
        <x:f>I6+J6</x:f>
        <x:v>1750</x:v>
      </x:c>
      <x:c r="L6" s="47" t="n">
        <x:f>H6-K6</x:f>
        <x:v>-1285.431</x:v>
      </x:c>
      <x:c r="M6" s="44" t="n">
        <x:f>IF(H6/C6&gt;0,ROUNDUP(I6/(H6/C6),0),0)</x:f>
        <x:v>566</x:v>
      </x:c>
      <x:c r="N6" s="44" t="n">
        <x:f>IF(O6&gt;0,ROUNDUP(M6/O6,0),0)</x:f>
        <x:v>22640</x:v>
      </x:c>
      <x:c r="O6" s="76" t="n">
        <x:v>0.025</x:v>
      </x:c>
    </x:row>
  </x:sheetData>
  <x:conditionalFormatting sqref="L2:L6">
    <x:cfRule type="expression" dxfId="0" priority="1">
      <x:formula>L2&lt;0</x:formula>
    </x:cfRule>
    <x:cfRule type="expression" dxfId="1" priority="2">
      <x:formula>L2&gt;=0</x:formula>
    </x:cfRule>
  </x:conditionalFormatting>
  <x:pageMargins left="0.7" right="0.7" top="0.75" bottom="0.75" header="0.3" footer="0.3"/>
  <x:drawing xmlns:r="http://schemas.openxmlformats.org/officeDocument/2006/relationships" r:id="R4f788790217d4580"/>
  <x:tableParts count="1">
    <x:tablePart xmlns:r="http://schemas.openxmlformats.org/officeDocument/2006/relationships" r:id="R595a6930fdc84658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52.09000015258789" hidden="0" customWidth="1"/>
    <x:col min="2" max="2" width="10.899999618530273" hidden="0" customWidth="1"/>
    <x:col min="3" max="3" width="7.539999961853027" hidden="0" customWidth="1"/>
    <x:col min="4" max="4" width="46" hidden="0" customWidth="1"/>
  </x:cols>
  <x:sheetData>
    <x:row r="1" ht="28" customHeight="1">
      <x:c r="A1" s="5" t="str">
        <x:v>Roblox Monetization Planner - Assumptions</x:v>
      </x:c>
    </x:row>
    <x:row r="3">
      <x:c r="A3" s="13" t="str">
        <x:v>Input</x:v>
      </x:c>
      <x:c r="B3" s="13" t="str">
        <x:v>Default Value</x:v>
      </x:c>
      <x:c r="C3" s="13" t="str">
        <x:v>Editable?</x:v>
      </x:c>
      <x:c r="D3" s="13" t="str">
        <x:v>Note / Source</x:v>
      </x:c>
    </x:row>
    <x:row r="4">
      <x:c r="A4" s="18" t="str">
        <x:v>Normal DevEx Rate (USD per Earned Robux)</x:v>
      </x:c>
      <x:c r="B4" s="20" t="n">
        <x:v>0.0038</x:v>
      </x:c>
      <x:c r="C4" t="str">
        <x:v>Yes</x:v>
      </x:c>
      <x:c r="D4" s="28" t="str">
        <x:v>Verify against Roblox official DevEx documentation before publishing financial claims.</x:v>
      </x:c>
    </x:row>
    <x:row r="5">
      <x:c r="A5" s="18" t="str">
        <x:v>US 18+ Eligible DevEx Rate</x:v>
      </x:c>
      <x:c r="B5" s="20" t="n">
        <x:v>0.0054</x:v>
      </x:c>
      <x:c r="C5" t="str">
        <x:v>Yes</x:v>
      </x:c>
      <x:c r="D5" s="28" t="str">
        <x:v>Use only for eligible earnings under current Roblox rules.</x:v>
      </x:c>
    </x:row>
    <x:row r="6">
      <x:c r="A6" s="18" t="str">
        <x:v>Creator Share</x:v>
      </x:c>
      <x:c r="B6" s="21" t="n">
        <x:v>0.7</x:v>
      </x:c>
      <x:c r="C6" t="str">
        <x:v>Yes</x:v>
      </x:c>
      <x:c r="D6" s="28" t="str">
        <x:v>Default estimate for own in-experience sales.</x:v>
      </x:c>
    </x:row>
    <x:row r="7">
      <x:c r="A7" s="18" t="str">
        <x:v>Minimum DevEx Threshold</x:v>
      </x:c>
      <x:c r="B7" s="22" t="n">
        <x:v>30000</x:v>
      </x:c>
      <x:c r="C7" t="str">
        <x:v>Yes</x:v>
      </x:c>
      <x:c r="D7" s="28" t="str">
        <x:v>Common threshold reference; eligibility still matters.</x:v>
      </x:c>
    </x:row>
    <x:row r="8">
      <x:c r="A8" s="18" t="str">
        <x:v>Target Monthly Revenue</x:v>
      </x:c>
      <x:c r="B8" s="23" t="n">
        <x:v>1000</x:v>
      </x:c>
      <x:c r="C8" t="str">
        <x:v>Yes</x:v>
      </x:c>
      <x:c r="D8" s="28" t="str">
        <x:v>Used for player and buyer target planning.</x:v>
      </x:c>
    </x:row>
    <x:row r="9">
      <x:c r="A9" s="18" t="str">
        <x:v>Buyer Conversion Rate</x:v>
      </x:c>
      <x:c r="B9" s="21" t="n">
        <x:v>0.03</x:v>
      </x:c>
      <x:c r="C9" t="str">
        <x:v>Yes</x:v>
      </x:c>
      <x:c r="D9" s="28" t="str">
        <x:v>Example: 3% buyer conversion.</x:v>
      </x:c>
    </x:row>
    <x:row r="10">
      <x:c r="A10" s="18" t="str">
        <x:v>Monthly Development Cost</x:v>
      </x:c>
      <x:c r="B10" s="23" t="n">
        <x:v>500</x:v>
      </x:c>
      <x:c r="C10" t="str">
        <x:v>Yes</x:v>
      </x:c>
      <x:c r="D10" s="28" t="str">
        <x:v>Builders, scripters, UI, art, testing.</x:v>
      </x:c>
    </x:row>
    <x:row r="11">
      <x:c r="A11" s="18" t="str">
        <x:v>Monthly Marketing / Ad Spend</x:v>
      </x:c>
      <x:c r="B11" s="23" t="n">
        <x:v>300</x:v>
      </x:c>
      <x:c r="C11" t="str">
        <x:v>Yes</x:v>
      </x:c>
      <x:c r="D11" s="28" t="str">
        <x:v>Ads, sponsorships, creator promos.</x:v>
      </x:c>
    </x:row>
  </x:sheetData>
  <x:mergeCells>
    <x:mergeCell ref="A1:D1"/>
  </x:mergeCells>
  <x:pageMargins left="0.7" right="0.7" top="0.75" bottom="0.75" header="0.3" footer="0.3"/>
</x:worksheet>
</file>